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5925" windowWidth="20640" windowHeight="5970" tabRatio="715" activeTab="1"/>
  </bookViews>
  <sheets>
    <sheet name="ARPA ELÜS" sheetId="37" r:id="rId1"/>
    <sheet name="İTHAL-YERLİ ARPA " sheetId="39" r:id="rId2"/>
  </sheets>
  <definedNames>
    <definedName name="_xlnm._FilterDatabase" localSheetId="0" hidden="1">'ARPA ELÜS'!$A$3:$F$3</definedName>
    <definedName name="_xlnm.Print_Area" localSheetId="0">'ARPA ELÜS'!$A$1:$G$56</definedName>
    <definedName name="_xlnm.Print_Area" localSheetId="1">'İTHAL-YERLİ ARPA '!$A$1:$C$37</definedName>
    <definedName name="_xlnm.Print_Titles" localSheetId="0">'ARPA ELÜS'!$3:$3</definedName>
  </definedNames>
  <calcPr calcId="145621"/>
</workbook>
</file>

<file path=xl/calcChain.xml><?xml version="1.0" encoding="utf-8"?>
<calcChain xmlns="http://schemas.openxmlformats.org/spreadsheetml/2006/main">
  <c r="F46" i="37" l="1"/>
  <c r="B37" i="39"/>
  <c r="B8" i="39" l="1"/>
  <c r="B20" i="39" l="1"/>
  <c r="B19" i="39"/>
  <c r="B15" i="39"/>
  <c r="B14" i="39"/>
  <c r="F16" i="37" l="1"/>
  <c r="C20" i="39" l="1"/>
  <c r="C19" i="39"/>
  <c r="C15" i="39"/>
  <c r="C14" i="39"/>
  <c r="F19" i="37" l="1"/>
  <c r="F29" i="37"/>
  <c r="F39" i="37"/>
  <c r="F54" i="37" l="1"/>
  <c r="F37" i="37"/>
  <c r="F35" i="37"/>
  <c r="F21" i="37"/>
  <c r="F9" i="37"/>
  <c r="F6" i="37"/>
  <c r="F55" i="37" l="1"/>
  <c r="C36" i="39"/>
  <c r="C35" i="39"/>
  <c r="C34" i="39"/>
  <c r="C33" i="39"/>
  <c r="C32" i="39"/>
  <c r="C31" i="39"/>
  <c r="C30" i="39"/>
  <c r="C29" i="39"/>
  <c r="C28" i="39"/>
  <c r="C27" i="39"/>
  <c r="C26" i="39"/>
  <c r="C25" i="39"/>
  <c r="C24" i="39"/>
  <c r="C23" i="39"/>
  <c r="C22" i="39"/>
  <c r="C21" i="39"/>
  <c r="C18" i="39"/>
  <c r="C17" i="39"/>
  <c r="C16" i="39"/>
  <c r="C13" i="39"/>
  <c r="C12" i="39"/>
  <c r="C11" i="39"/>
  <c r="C10" i="39"/>
  <c r="C9" i="39"/>
  <c r="C8" i="39"/>
  <c r="C7" i="39"/>
  <c r="C6" i="39"/>
  <c r="C5" i="39"/>
  <c r="C37" i="39" l="1"/>
</calcChain>
</file>

<file path=xl/sharedStrings.xml><?xml version="1.0" encoding="utf-8"?>
<sst xmlns="http://schemas.openxmlformats.org/spreadsheetml/2006/main" count="192" uniqueCount="129">
  <si>
    <t>ÜRÜN KODU</t>
  </si>
  <si>
    <t>GENEL TOPLAM</t>
  </si>
  <si>
    <t>TOPLAM</t>
  </si>
  <si>
    <t>BAŞMÜDÜRLÜĞÜ / ŞUBE MÜDÜRLÜĞÜ</t>
  </si>
  <si>
    <t>ADANA</t>
  </si>
  <si>
    <t xml:space="preserve">POLATLI </t>
  </si>
  <si>
    <t>ANKARA</t>
  </si>
  <si>
    <t>YOZGAT</t>
  </si>
  <si>
    <t>ÇORUM</t>
  </si>
  <si>
    <t>KIRIKKALE</t>
  </si>
  <si>
    <t>MERSİN</t>
  </si>
  <si>
    <t>HATAY</t>
  </si>
  <si>
    <t>BALIKESİR</t>
  </si>
  <si>
    <t>DİYARBAKIR</t>
  </si>
  <si>
    <t>ESKİŞEHİR</t>
  </si>
  <si>
    <t>KIRŞEHİR</t>
  </si>
  <si>
    <t>İZMİR</t>
  </si>
  <si>
    <t>TEKİRDAĞ</t>
  </si>
  <si>
    <t>SAMSUN</t>
  </si>
  <si>
    <t>KOCAELİ</t>
  </si>
  <si>
    <t>EDİRNE</t>
  </si>
  <si>
    <t xml:space="preserve">KONYA  </t>
  </si>
  <si>
    <t>ISIN</t>
  </si>
  <si>
    <t>EK-1/A</t>
  </si>
  <si>
    <t>EK-1/B</t>
  </si>
  <si>
    <t>SATIŞ ŞEKLİ</t>
  </si>
  <si>
    <t xml:space="preserve">TRABZON  </t>
  </si>
  <si>
    <t xml:space="preserve">AKSARAY  </t>
  </si>
  <si>
    <t>SİVAS</t>
  </si>
  <si>
    <t>LİSANSLI DEPO</t>
  </si>
  <si>
    <t>HASAT YILI</t>
  </si>
  <si>
    <t>BAŞMÜDÜRLÜK/ŞUBE MÜDÜRLÜĞÜ</t>
  </si>
  <si>
    <t>SATIŞA AÇILAN MİKTAR( Kg)</t>
  </si>
  <si>
    <t>AFYONKARAHİSAR</t>
  </si>
  <si>
    <t>2112</t>
  </si>
  <si>
    <t>2111</t>
  </si>
  <si>
    <t>BATMAN</t>
  </si>
  <si>
    <t>2111-2112-2141-2142</t>
  </si>
  <si>
    <t>ERZURUM</t>
  </si>
  <si>
    <t>ADIYAMAN</t>
  </si>
  <si>
    <t xml:space="preserve">MUŞ  </t>
  </si>
  <si>
    <t xml:space="preserve">ŞANLIURFA </t>
  </si>
  <si>
    <t xml:space="preserve">GAZİANTEP  </t>
  </si>
  <si>
    <t xml:space="preserve">KAYSERİ  </t>
  </si>
  <si>
    <t xml:space="preserve">DENİZLİ  </t>
  </si>
  <si>
    <t xml:space="preserve">KIRKLARELİ </t>
  </si>
  <si>
    <t>AKŞEHİR</t>
  </si>
  <si>
    <t>TOPLAM STOK</t>
  </si>
  <si>
    <t>ERGÜNLER (ELAZIĞ)</t>
  </si>
  <si>
    <t>TRXERGA22212</t>
  </si>
  <si>
    <t>FLORA TARIM</t>
  </si>
  <si>
    <t>TRXXHJA02219</t>
  </si>
  <si>
    <t>AFYON BORSA (DİNAR)</t>
  </si>
  <si>
    <t>TRXXFXA32112</t>
  </si>
  <si>
    <t>TRXXFXA52219</t>
  </si>
  <si>
    <t>2142</t>
  </si>
  <si>
    <t>GÜR LİDAŞ</t>
  </si>
  <si>
    <t>TRXXIKA02215</t>
  </si>
  <si>
    <t>HACIÖMEROĞLU AFM (SİLVAN)</t>
  </si>
  <si>
    <t>TRXXENA22216</t>
  </si>
  <si>
    <t>SİLVAN VARLIK</t>
  </si>
  <si>
    <t>TRXXIIA12218</t>
  </si>
  <si>
    <t>MSG</t>
  </si>
  <si>
    <t>TRXXIJA02217</t>
  </si>
  <si>
    <t>TRXXIIA02219</t>
  </si>
  <si>
    <t>HACIÖMEROĞLU AFM (BATMAN)</t>
  </si>
  <si>
    <t>TRXXENA42214</t>
  </si>
  <si>
    <t>ZD LİDAŞ</t>
  </si>
  <si>
    <t>TRXXGNA02213</t>
  </si>
  <si>
    <t>BALSAN</t>
  </si>
  <si>
    <t>TRXXGDA32211</t>
  </si>
  <si>
    <t>ÖZPERVANE AGRO</t>
  </si>
  <si>
    <t>TRXXHPA12215</t>
  </si>
  <si>
    <t>CENSA</t>
  </si>
  <si>
    <t>TRXXESA12216</t>
  </si>
  <si>
    <t>CEMAŞ</t>
  </si>
  <si>
    <t>TRXCLDA32215</t>
  </si>
  <si>
    <t>BETA GEN (BİSMİL)</t>
  </si>
  <si>
    <t>TRXXEPA12212</t>
  </si>
  <si>
    <t>KAN</t>
  </si>
  <si>
    <t>TRXKANA12121</t>
  </si>
  <si>
    <t>AKSARAY TB (ARATOL)</t>
  </si>
  <si>
    <t>TRXAKSA02139</t>
  </si>
  <si>
    <t>2141</t>
  </si>
  <si>
    <t>ATARLAR (SULTANHANI)</t>
  </si>
  <si>
    <t>TRXATUA32216</t>
  </si>
  <si>
    <t>HASANOĞULLARI</t>
  </si>
  <si>
    <t>TRXXGCA32213</t>
  </si>
  <si>
    <t>TRXKANA32111</t>
  </si>
  <si>
    <t>AKSARAY</t>
  </si>
  <si>
    <t>TK (ŞEREFLİKOÇHİSAR)</t>
  </si>
  <si>
    <t>TRXTKTA12151</t>
  </si>
  <si>
    <t>BANDIRMA TB</t>
  </si>
  <si>
    <t>TRXXINA22217</t>
  </si>
  <si>
    <t>TMO-TOBB (KEŞAN)</t>
  </si>
  <si>
    <t>TRXXEDA12218</t>
  </si>
  <si>
    <t>KAİNAT (KARAMAN)</t>
  </si>
  <si>
    <t>TRXKTUA72211</t>
  </si>
  <si>
    <t>ŞİMALA</t>
  </si>
  <si>
    <t>TRXSMLA22213</t>
  </si>
  <si>
    <t>AS LİDAŞ (ÇUMRA)</t>
  </si>
  <si>
    <t>TRXASLA32217</t>
  </si>
  <si>
    <t>KONYA</t>
  </si>
  <si>
    <t>PTB</t>
  </si>
  <si>
    <t>TRXPTBA32214</t>
  </si>
  <si>
    <t>MATLI (POLATLI)</t>
  </si>
  <si>
    <t>TRXXGOA32218</t>
  </si>
  <si>
    <t>AZİZİYE</t>
  </si>
  <si>
    <t>TRXXIRA52215</t>
  </si>
  <si>
    <t>TMO Elektronik Satış Platformu Üzerinden Satılacaktır</t>
  </si>
  <si>
    <t>AS LİDAŞ (KARAPINAR)</t>
  </si>
  <si>
    <t>TRXASLA62214</t>
  </si>
  <si>
    <t>TRXASLA72213</t>
  </si>
  <si>
    <t>TRXASLA22218</t>
  </si>
  <si>
    <t>AS LİDAŞ (KARATAY)</t>
  </si>
  <si>
    <t>TRXASLA92211</t>
  </si>
  <si>
    <t>ALTINBİLEK (ÇİFTELER)</t>
  </si>
  <si>
    <t>ALTINBİLEK (ALPU)</t>
  </si>
  <si>
    <t>TRXXGVA12215</t>
  </si>
  <si>
    <t>TRXXEHA32217</t>
  </si>
  <si>
    <t>TK (KAYMAZ)</t>
  </si>
  <si>
    <t>TRXTKTA42216</t>
  </si>
  <si>
    <t>ALTINBİLEK (MERKEZ)</t>
  </si>
  <si>
    <t>TRXXEGA12211</t>
  </si>
  <si>
    <t>SATIŞA AÇILAN ARPA STOKLARI (TON)</t>
  </si>
  <si>
    <t xml:space="preserve"> SATIŞA AÇILAN ELÜS ARPA STOKLARI</t>
  </si>
  <si>
    <t>TRXXEHA22218</t>
  </si>
  <si>
    <t>MY SİLO (ESKİŞEHİR)</t>
  </si>
  <si>
    <t>TRXMYSA42214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</si>
</sst>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.00\ _T_L_-;\-* #,##0.00\ _T_L_-;_-* &quot;-&quot;??\ _T_L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4"/>
      <name val="Times New Roman"/>
      <family val="1"/>
      <charset val="16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8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18" fillId="2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 wrapText="1"/>
    </xf>
    <xf numFmtId="0" fontId="25" fillId="0" borderId="0" xfId="0" applyFont="1"/>
    <xf numFmtId="49" fontId="20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/>
    <xf numFmtId="3" fontId="19" fillId="0" borderId="1" xfId="0" applyNumberFormat="1" applyFont="1" applyFill="1" applyBorder="1"/>
    <xf numFmtId="3" fontId="21" fillId="2" borderId="1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left" vertical="top" wrapText="1"/>
    </xf>
    <xf numFmtId="49" fontId="16" fillId="2" borderId="1" xfId="0" applyNumberFormat="1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5" fillId="0" borderId="0" xfId="0" applyFont="1" applyBorder="1"/>
    <xf numFmtId="3" fontId="21" fillId="2" borderId="2" xfId="0" applyNumberFormat="1" applyFont="1" applyFill="1" applyBorder="1" applyAlignment="1">
      <alignment horizontal="right" vertical="top" wrapText="1"/>
    </xf>
    <xf numFmtId="0" fontId="24" fillId="0" borderId="8" xfId="0" applyFont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/>
  </cellXfs>
  <cellStyles count="22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0 2 2" xfId="193"/>
    <cellStyle name="Virgül 2 10 3" xfId="183"/>
    <cellStyle name="Virgül 2 11" xfId="33"/>
    <cellStyle name="Virgül 2 11 2" xfId="124"/>
    <cellStyle name="Virgül 2 11 2 2" xfId="194"/>
    <cellStyle name="Virgül 2 11 3" xfId="188"/>
    <cellStyle name="Virgül 2 12" xfId="125"/>
    <cellStyle name="Virgül 2 12 2" xfId="195"/>
    <cellStyle name="Virgül 2 13" xfId="158"/>
    <cellStyle name="Virgül 2 2" xfId="4"/>
    <cellStyle name="Virgül 2 2 2" xfId="9"/>
    <cellStyle name="Virgül 2 2 2 2" xfId="40"/>
    <cellStyle name="Virgül 2 2 2 3" xfId="126"/>
    <cellStyle name="Virgül 2 2 2 3 2" xfId="196"/>
    <cellStyle name="Virgül 2 2 2 4" xfId="164"/>
    <cellStyle name="Virgül 2 2 3" xfId="14"/>
    <cellStyle name="Virgül 2 2 3 2" xfId="41"/>
    <cellStyle name="Virgül 2 2 3 3" xfId="127"/>
    <cellStyle name="Virgül 2 2 3 3 2" xfId="197"/>
    <cellStyle name="Virgül 2 2 3 4" xfId="169"/>
    <cellStyle name="Virgül 2 2 4" xfId="19"/>
    <cellStyle name="Virgül 2 2 4 2" xfId="128"/>
    <cellStyle name="Virgül 2 2 4 2 2" xfId="198"/>
    <cellStyle name="Virgül 2 2 4 3" xfId="174"/>
    <cellStyle name="Virgül 2 2 5" xfId="24"/>
    <cellStyle name="Virgül 2 2 5 2" xfId="129"/>
    <cellStyle name="Virgül 2 2 5 2 2" xfId="199"/>
    <cellStyle name="Virgül 2 2 5 3" xfId="179"/>
    <cellStyle name="Virgül 2 2 6" xfId="29"/>
    <cellStyle name="Virgül 2 2 6 2" xfId="130"/>
    <cellStyle name="Virgül 2 2 6 2 2" xfId="200"/>
    <cellStyle name="Virgül 2 2 6 3" xfId="184"/>
    <cellStyle name="Virgül 2 2 7" xfId="34"/>
    <cellStyle name="Virgül 2 2 7 2" xfId="131"/>
    <cellStyle name="Virgül 2 2 7 2 2" xfId="201"/>
    <cellStyle name="Virgül 2 2 7 3" xfId="189"/>
    <cellStyle name="Virgül 2 2 8" xfId="132"/>
    <cellStyle name="Virgül 2 2 8 2" xfId="202"/>
    <cellStyle name="Virgül 2 2 9" xfId="159"/>
    <cellStyle name="Virgül 2 3" xfId="5"/>
    <cellStyle name="Virgül 2 3 2" xfId="10"/>
    <cellStyle name="Virgül 2 3 2 2" xfId="133"/>
    <cellStyle name="Virgül 2 3 2 2 2" xfId="203"/>
    <cellStyle name="Virgül 2 3 2 3" xfId="165"/>
    <cellStyle name="Virgül 2 3 3" xfId="15"/>
    <cellStyle name="Virgül 2 3 3 2" xfId="134"/>
    <cellStyle name="Virgül 2 3 3 2 2" xfId="204"/>
    <cellStyle name="Virgül 2 3 3 3" xfId="170"/>
    <cellStyle name="Virgül 2 3 4" xfId="20"/>
    <cellStyle name="Virgül 2 3 4 2" xfId="135"/>
    <cellStyle name="Virgül 2 3 4 2 2" xfId="205"/>
    <cellStyle name="Virgül 2 3 4 3" xfId="175"/>
    <cellStyle name="Virgül 2 3 5" xfId="25"/>
    <cellStyle name="Virgül 2 3 5 2" xfId="136"/>
    <cellStyle name="Virgül 2 3 5 2 2" xfId="206"/>
    <cellStyle name="Virgül 2 3 5 3" xfId="180"/>
    <cellStyle name="Virgül 2 3 6" xfId="30"/>
    <cellStyle name="Virgül 2 3 6 2" xfId="137"/>
    <cellStyle name="Virgül 2 3 6 2 2" xfId="207"/>
    <cellStyle name="Virgül 2 3 6 3" xfId="185"/>
    <cellStyle name="Virgül 2 3 7" xfId="35"/>
    <cellStyle name="Virgül 2 3 7 2" xfId="138"/>
    <cellStyle name="Virgül 2 3 7 2 2" xfId="208"/>
    <cellStyle name="Virgül 2 3 7 3" xfId="190"/>
    <cellStyle name="Virgül 2 3 8" xfId="139"/>
    <cellStyle name="Virgül 2 3 8 2" xfId="209"/>
    <cellStyle name="Virgül 2 3 9" xfId="160"/>
    <cellStyle name="Virgül 2 4" xfId="6"/>
    <cellStyle name="Virgül 2 4 2" xfId="11"/>
    <cellStyle name="Virgül 2 4 2 2" xfId="42"/>
    <cellStyle name="Virgül 2 4 2 3" xfId="140"/>
    <cellStyle name="Virgül 2 4 2 3 2" xfId="210"/>
    <cellStyle name="Virgül 2 4 2 4" xfId="166"/>
    <cellStyle name="Virgül 2 4 3" xfId="16"/>
    <cellStyle name="Virgül 2 4 3 2" xfId="43"/>
    <cellStyle name="Virgül 2 4 3 3" xfId="141"/>
    <cellStyle name="Virgül 2 4 3 3 2" xfId="211"/>
    <cellStyle name="Virgül 2 4 3 4" xfId="171"/>
    <cellStyle name="Virgül 2 4 4" xfId="21"/>
    <cellStyle name="Virgül 2 4 4 2" xfId="142"/>
    <cellStyle name="Virgül 2 4 4 2 2" xfId="212"/>
    <cellStyle name="Virgül 2 4 4 3" xfId="176"/>
    <cellStyle name="Virgül 2 4 5" xfId="26"/>
    <cellStyle name="Virgül 2 4 5 2" xfId="143"/>
    <cellStyle name="Virgül 2 4 5 2 2" xfId="213"/>
    <cellStyle name="Virgül 2 4 5 3" xfId="181"/>
    <cellStyle name="Virgül 2 4 6" xfId="31"/>
    <cellStyle name="Virgül 2 4 6 2" xfId="144"/>
    <cellStyle name="Virgül 2 4 6 2 2" xfId="214"/>
    <cellStyle name="Virgül 2 4 6 3" xfId="186"/>
    <cellStyle name="Virgül 2 4 7" xfId="36"/>
    <cellStyle name="Virgül 2 4 7 2" xfId="145"/>
    <cellStyle name="Virgül 2 4 7 2 2" xfId="215"/>
    <cellStyle name="Virgül 2 4 7 3" xfId="191"/>
    <cellStyle name="Virgül 2 4 8" xfId="146"/>
    <cellStyle name="Virgül 2 4 8 2" xfId="216"/>
    <cellStyle name="Virgül 2 4 9" xfId="161"/>
    <cellStyle name="Virgül 2 5" xfId="7"/>
    <cellStyle name="Virgül 2 5 2" xfId="12"/>
    <cellStyle name="Virgül 2 5 2 2" xfId="44"/>
    <cellStyle name="Virgül 2 5 2 3" xfId="147"/>
    <cellStyle name="Virgül 2 5 2 3 2" xfId="217"/>
    <cellStyle name="Virgül 2 5 2 4" xfId="167"/>
    <cellStyle name="Virgül 2 5 3" xfId="17"/>
    <cellStyle name="Virgül 2 5 3 2" xfId="45"/>
    <cellStyle name="Virgül 2 5 3 3" xfId="148"/>
    <cellStyle name="Virgül 2 5 3 3 2" xfId="218"/>
    <cellStyle name="Virgül 2 5 3 4" xfId="172"/>
    <cellStyle name="Virgül 2 5 4" xfId="22"/>
    <cellStyle name="Virgül 2 5 4 2" xfId="149"/>
    <cellStyle name="Virgül 2 5 4 2 2" xfId="219"/>
    <cellStyle name="Virgül 2 5 4 3" xfId="177"/>
    <cellStyle name="Virgül 2 5 5" xfId="27"/>
    <cellStyle name="Virgül 2 5 5 2" xfId="150"/>
    <cellStyle name="Virgül 2 5 5 2 2" xfId="220"/>
    <cellStyle name="Virgül 2 5 5 3" xfId="182"/>
    <cellStyle name="Virgül 2 5 6" xfId="32"/>
    <cellStyle name="Virgül 2 5 6 2" xfId="151"/>
    <cellStyle name="Virgül 2 5 6 2 2" xfId="221"/>
    <cellStyle name="Virgül 2 5 6 3" xfId="187"/>
    <cellStyle name="Virgül 2 5 7" xfId="37"/>
    <cellStyle name="Virgül 2 5 7 2" xfId="152"/>
    <cellStyle name="Virgül 2 5 7 2 2" xfId="222"/>
    <cellStyle name="Virgül 2 5 7 3" xfId="192"/>
    <cellStyle name="Virgül 2 5 8" xfId="153"/>
    <cellStyle name="Virgül 2 5 8 2" xfId="223"/>
    <cellStyle name="Virgül 2 5 9" xfId="162"/>
    <cellStyle name="Virgül 2 6" xfId="8"/>
    <cellStyle name="Virgül 2 6 2" xfId="46"/>
    <cellStyle name="Virgül 2 6 3" xfId="154"/>
    <cellStyle name="Virgül 2 6 3 2" xfId="224"/>
    <cellStyle name="Virgül 2 6 4" xfId="163"/>
    <cellStyle name="Virgül 2 7" xfId="13"/>
    <cellStyle name="Virgül 2 7 2" xfId="47"/>
    <cellStyle name="Virgül 2 7 3" xfId="155"/>
    <cellStyle name="Virgül 2 7 3 2" xfId="225"/>
    <cellStyle name="Virgül 2 7 4" xfId="168"/>
    <cellStyle name="Virgül 2 8" xfId="18"/>
    <cellStyle name="Virgül 2 8 2" xfId="156"/>
    <cellStyle name="Virgül 2 8 2 2" xfId="226"/>
    <cellStyle name="Virgül 2 8 3" xfId="173"/>
    <cellStyle name="Virgül 2 9" xfId="23"/>
    <cellStyle name="Virgül 2 9 2" xfId="157"/>
    <cellStyle name="Virgül 2 9 2 2" xfId="227"/>
    <cellStyle name="Virgül 2 9 3" xfId="178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zoomScaleNormal="100" workbookViewId="0">
      <selection activeCell="G3" sqref="G3"/>
    </sheetView>
  </sheetViews>
  <sheetFormatPr defaultColWidth="9.140625" defaultRowHeight="15" x14ac:dyDescent="0.25"/>
  <cols>
    <col min="1" max="1" width="28" style="1" bestFit="1" customWidth="1"/>
    <col min="2" max="2" width="40.7109375" style="1" customWidth="1"/>
    <col min="3" max="3" width="19.28515625" style="1" customWidth="1"/>
    <col min="4" max="4" width="9.140625" style="1"/>
    <col min="5" max="5" width="14.7109375" style="1" bestFit="1" customWidth="1"/>
    <col min="6" max="6" width="20.5703125" style="1" bestFit="1" customWidth="1"/>
    <col min="7" max="7" width="15.42578125" style="1" customWidth="1"/>
    <col min="8" max="8" width="26" style="1" customWidth="1"/>
    <col min="9" max="16384" width="9.140625" style="1"/>
  </cols>
  <sheetData>
    <row r="1" spans="1:7" ht="18.75" x14ac:dyDescent="0.3">
      <c r="G1" s="2" t="s">
        <v>23</v>
      </c>
    </row>
    <row r="2" spans="1:7" ht="27.75" customHeight="1" x14ac:dyDescent="0.25">
      <c r="A2" s="35" t="s">
        <v>125</v>
      </c>
      <c r="B2" s="35"/>
      <c r="C2" s="35"/>
      <c r="D2" s="35"/>
      <c r="E2" s="35"/>
      <c r="F2" s="35"/>
      <c r="G2" s="35"/>
    </row>
    <row r="3" spans="1:7" ht="31.5" x14ac:dyDescent="0.25">
      <c r="A3" s="4" t="s">
        <v>31</v>
      </c>
      <c r="B3" s="4" t="s">
        <v>29</v>
      </c>
      <c r="C3" s="4" t="s">
        <v>22</v>
      </c>
      <c r="D3" s="4" t="s">
        <v>30</v>
      </c>
      <c r="E3" s="4" t="s">
        <v>0</v>
      </c>
      <c r="F3" s="4" t="s">
        <v>32</v>
      </c>
      <c r="G3" s="4" t="s">
        <v>25</v>
      </c>
    </row>
    <row r="4" spans="1:7" ht="24.75" customHeight="1" x14ac:dyDescent="0.25">
      <c r="A4" s="39" t="s">
        <v>39</v>
      </c>
      <c r="B4" s="5" t="s">
        <v>48</v>
      </c>
      <c r="C4" s="5" t="s">
        <v>49</v>
      </c>
      <c r="D4" s="5">
        <v>2022</v>
      </c>
      <c r="E4" s="5" t="s">
        <v>34</v>
      </c>
      <c r="F4" s="6">
        <v>2669080</v>
      </c>
      <c r="G4" s="32" t="s">
        <v>109</v>
      </c>
    </row>
    <row r="5" spans="1:7" ht="24.75" customHeight="1" x14ac:dyDescent="0.25">
      <c r="A5" s="40"/>
      <c r="B5" s="5" t="s">
        <v>50</v>
      </c>
      <c r="C5" s="5" t="s">
        <v>51</v>
      </c>
      <c r="D5" s="5">
        <v>2022</v>
      </c>
      <c r="E5" s="5" t="s">
        <v>35</v>
      </c>
      <c r="F5" s="6">
        <v>961940</v>
      </c>
      <c r="G5" s="33"/>
    </row>
    <row r="6" spans="1:7" ht="24.75" customHeight="1" x14ac:dyDescent="0.25">
      <c r="A6" s="41"/>
      <c r="B6" s="42" t="s">
        <v>2</v>
      </c>
      <c r="C6" s="43"/>
      <c r="D6" s="43"/>
      <c r="E6" s="44"/>
      <c r="F6" s="6">
        <f>SUM(F4:F5)</f>
        <v>3631020</v>
      </c>
      <c r="G6" s="33"/>
    </row>
    <row r="7" spans="1:7" ht="24.75" customHeight="1" x14ac:dyDescent="0.25">
      <c r="A7" s="39" t="s">
        <v>33</v>
      </c>
      <c r="B7" s="5" t="s">
        <v>52</v>
      </c>
      <c r="C7" s="5" t="s">
        <v>53</v>
      </c>
      <c r="D7" s="5">
        <v>2021</v>
      </c>
      <c r="E7" s="5" t="s">
        <v>55</v>
      </c>
      <c r="F7" s="6">
        <v>1501600</v>
      </c>
      <c r="G7" s="33"/>
    </row>
    <row r="8" spans="1:7" ht="24.75" customHeight="1" x14ac:dyDescent="0.25">
      <c r="A8" s="40"/>
      <c r="B8" s="5" t="s">
        <v>52</v>
      </c>
      <c r="C8" s="5" t="s">
        <v>54</v>
      </c>
      <c r="D8" s="5">
        <v>2022</v>
      </c>
      <c r="E8" s="5" t="s">
        <v>34</v>
      </c>
      <c r="F8" s="6">
        <v>1134080</v>
      </c>
      <c r="G8" s="33"/>
    </row>
    <row r="9" spans="1:7" ht="24.75" customHeight="1" x14ac:dyDescent="0.25">
      <c r="A9" s="41"/>
      <c r="B9" s="42" t="s">
        <v>2</v>
      </c>
      <c r="C9" s="43"/>
      <c r="D9" s="43"/>
      <c r="E9" s="44"/>
      <c r="F9" s="6">
        <f>SUM(F7:F8)</f>
        <v>2635680</v>
      </c>
      <c r="G9" s="33"/>
    </row>
    <row r="10" spans="1:7" ht="24.75" customHeight="1" x14ac:dyDescent="0.25">
      <c r="A10" s="29" t="s">
        <v>89</v>
      </c>
      <c r="B10" s="5" t="s">
        <v>84</v>
      </c>
      <c r="C10" s="16" t="s">
        <v>85</v>
      </c>
      <c r="D10" s="5">
        <v>2022</v>
      </c>
      <c r="E10" s="18" t="s">
        <v>34</v>
      </c>
      <c r="F10" s="6">
        <v>1900000</v>
      </c>
      <c r="G10" s="33"/>
    </row>
    <row r="11" spans="1:7" ht="24.75" customHeight="1" x14ac:dyDescent="0.25">
      <c r="A11" s="30"/>
      <c r="B11" s="5" t="s">
        <v>86</v>
      </c>
      <c r="C11" s="16" t="s">
        <v>87</v>
      </c>
      <c r="D11" s="5">
        <v>2022</v>
      </c>
      <c r="E11" s="18" t="s">
        <v>34</v>
      </c>
      <c r="F11" s="6">
        <v>5000000</v>
      </c>
      <c r="G11" s="33"/>
    </row>
    <row r="12" spans="1:7" ht="24.75" customHeight="1" x14ac:dyDescent="0.25">
      <c r="A12" s="30"/>
      <c r="B12" s="5" t="s">
        <v>79</v>
      </c>
      <c r="C12" s="16" t="s">
        <v>88</v>
      </c>
      <c r="D12" s="5">
        <v>2022</v>
      </c>
      <c r="E12" s="18" t="s">
        <v>34</v>
      </c>
      <c r="F12" s="6">
        <v>1250000</v>
      </c>
      <c r="G12" s="33"/>
    </row>
    <row r="13" spans="1:7" ht="24.75" customHeight="1" x14ac:dyDescent="0.25">
      <c r="A13" s="30"/>
      <c r="B13" s="5" t="s">
        <v>79</v>
      </c>
      <c r="C13" s="16" t="s">
        <v>80</v>
      </c>
      <c r="D13" s="5">
        <v>2021</v>
      </c>
      <c r="E13" s="18" t="s">
        <v>55</v>
      </c>
      <c r="F13" s="6">
        <v>908560</v>
      </c>
      <c r="G13" s="33"/>
    </row>
    <row r="14" spans="1:7" ht="24.75" customHeight="1" x14ac:dyDescent="0.25">
      <c r="A14" s="30"/>
      <c r="B14" s="5" t="s">
        <v>81</v>
      </c>
      <c r="C14" s="16" t="s">
        <v>82</v>
      </c>
      <c r="D14" s="5">
        <v>2021</v>
      </c>
      <c r="E14" s="18" t="s">
        <v>83</v>
      </c>
      <c r="F14" s="6">
        <v>845203</v>
      </c>
      <c r="G14" s="33"/>
    </row>
    <row r="15" spans="1:7" ht="24.75" customHeight="1" x14ac:dyDescent="0.25">
      <c r="A15" s="30"/>
      <c r="B15" s="5" t="s">
        <v>90</v>
      </c>
      <c r="C15" s="5" t="s">
        <v>91</v>
      </c>
      <c r="D15" s="5">
        <v>2021</v>
      </c>
      <c r="E15" s="5" t="s">
        <v>55</v>
      </c>
      <c r="F15" s="6">
        <v>107332</v>
      </c>
      <c r="G15" s="33"/>
    </row>
    <row r="16" spans="1:7" ht="24.75" customHeight="1" x14ac:dyDescent="0.25">
      <c r="A16" s="31"/>
      <c r="B16" s="42" t="s">
        <v>2</v>
      </c>
      <c r="C16" s="43"/>
      <c r="D16" s="43"/>
      <c r="E16" s="44"/>
      <c r="F16" s="6">
        <f>SUM(F10:F15)</f>
        <v>10011095</v>
      </c>
      <c r="G16" s="33"/>
    </row>
    <row r="17" spans="1:7" ht="24.75" customHeight="1" x14ac:dyDescent="0.25">
      <c r="A17" s="39" t="s">
        <v>6</v>
      </c>
      <c r="B17" s="5" t="s">
        <v>103</v>
      </c>
      <c r="C17" s="5" t="s">
        <v>104</v>
      </c>
      <c r="D17" s="5">
        <v>2022</v>
      </c>
      <c r="E17" s="5" t="s">
        <v>34</v>
      </c>
      <c r="F17" s="6">
        <v>1500000</v>
      </c>
      <c r="G17" s="33"/>
    </row>
    <row r="18" spans="1:7" ht="24.75" customHeight="1" x14ac:dyDescent="0.25">
      <c r="A18" s="40"/>
      <c r="B18" s="5" t="s">
        <v>105</v>
      </c>
      <c r="C18" s="5" t="s">
        <v>106</v>
      </c>
      <c r="D18" s="5">
        <v>2022</v>
      </c>
      <c r="E18" s="5" t="s">
        <v>34</v>
      </c>
      <c r="F18" s="6">
        <v>1000000</v>
      </c>
      <c r="G18" s="33"/>
    </row>
    <row r="19" spans="1:7" ht="24.75" customHeight="1" x14ac:dyDescent="0.25">
      <c r="A19" s="41"/>
      <c r="B19" s="16"/>
      <c r="C19" s="17"/>
      <c r="D19" s="17"/>
      <c r="E19" s="18"/>
      <c r="F19" s="6">
        <f>SUM(F17:F18)</f>
        <v>2500000</v>
      </c>
      <c r="G19" s="33"/>
    </row>
    <row r="20" spans="1:7" ht="24.75" customHeight="1" x14ac:dyDescent="0.25">
      <c r="A20" s="39" t="s">
        <v>12</v>
      </c>
      <c r="B20" s="5" t="s">
        <v>92</v>
      </c>
      <c r="C20" s="5" t="s">
        <v>93</v>
      </c>
      <c r="D20" s="5">
        <v>2022</v>
      </c>
      <c r="E20" s="5" t="s">
        <v>34</v>
      </c>
      <c r="F20" s="6">
        <v>277650</v>
      </c>
      <c r="G20" s="33"/>
    </row>
    <row r="21" spans="1:7" ht="24.75" customHeight="1" x14ac:dyDescent="0.25">
      <c r="A21" s="41"/>
      <c r="B21" s="42" t="s">
        <v>2</v>
      </c>
      <c r="C21" s="43"/>
      <c r="D21" s="43"/>
      <c r="E21" s="44"/>
      <c r="F21" s="6">
        <f>SUM(F20)</f>
        <v>277650</v>
      </c>
      <c r="G21" s="33"/>
    </row>
    <row r="22" spans="1:7" ht="24.75" customHeight="1" x14ac:dyDescent="0.25">
      <c r="A22" s="39" t="s">
        <v>36</v>
      </c>
      <c r="B22" s="5" t="s">
        <v>56</v>
      </c>
      <c r="C22" s="5" t="s">
        <v>57</v>
      </c>
      <c r="D22" s="5">
        <v>2022</v>
      </c>
      <c r="E22" s="5" t="s">
        <v>34</v>
      </c>
      <c r="F22" s="6">
        <v>393900</v>
      </c>
      <c r="G22" s="33"/>
    </row>
    <row r="23" spans="1:7" ht="24.75" customHeight="1" x14ac:dyDescent="0.25">
      <c r="A23" s="40"/>
      <c r="B23" s="5" t="s">
        <v>58</v>
      </c>
      <c r="C23" s="5" t="s">
        <v>59</v>
      </c>
      <c r="D23" s="5">
        <v>2022</v>
      </c>
      <c r="E23" s="5" t="s">
        <v>35</v>
      </c>
      <c r="F23" s="6">
        <v>3300000</v>
      </c>
      <c r="G23" s="33"/>
    </row>
    <row r="24" spans="1:7" ht="24.75" customHeight="1" x14ac:dyDescent="0.25">
      <c r="A24" s="40"/>
      <c r="B24" s="5" t="s">
        <v>60</v>
      </c>
      <c r="C24" s="5" t="s">
        <v>61</v>
      </c>
      <c r="D24" s="5">
        <v>2022</v>
      </c>
      <c r="E24" s="5" t="s">
        <v>35</v>
      </c>
      <c r="F24" s="6">
        <v>2400000</v>
      </c>
      <c r="G24" s="33"/>
    </row>
    <row r="25" spans="1:7" ht="24.75" customHeight="1" x14ac:dyDescent="0.25">
      <c r="A25" s="40"/>
      <c r="B25" s="5" t="s">
        <v>62</v>
      </c>
      <c r="C25" s="5" t="s">
        <v>63</v>
      </c>
      <c r="D25" s="5">
        <v>2022</v>
      </c>
      <c r="E25" s="5" t="s">
        <v>35</v>
      </c>
      <c r="F25" s="6">
        <v>2000000</v>
      </c>
      <c r="G25" s="33"/>
    </row>
    <row r="26" spans="1:7" ht="24.75" customHeight="1" x14ac:dyDescent="0.25">
      <c r="A26" s="40"/>
      <c r="B26" s="5" t="s">
        <v>60</v>
      </c>
      <c r="C26" s="5" t="s">
        <v>64</v>
      </c>
      <c r="D26" s="5">
        <v>2022</v>
      </c>
      <c r="E26" s="5" t="s">
        <v>34</v>
      </c>
      <c r="F26" s="6">
        <v>1750000</v>
      </c>
      <c r="G26" s="33"/>
    </row>
    <row r="27" spans="1:7" ht="24.75" customHeight="1" x14ac:dyDescent="0.25">
      <c r="A27" s="40"/>
      <c r="B27" s="22" t="s">
        <v>65</v>
      </c>
      <c r="C27" s="5" t="s">
        <v>66</v>
      </c>
      <c r="D27" s="5">
        <v>2022</v>
      </c>
      <c r="E27" s="5" t="s">
        <v>35</v>
      </c>
      <c r="F27" s="6">
        <v>1650000</v>
      </c>
      <c r="G27" s="33"/>
    </row>
    <row r="28" spans="1:7" ht="24.75" customHeight="1" x14ac:dyDescent="0.25">
      <c r="A28" s="40"/>
      <c r="B28" s="22" t="s">
        <v>67</v>
      </c>
      <c r="C28" s="5" t="s">
        <v>68</v>
      </c>
      <c r="D28" s="5">
        <v>2022</v>
      </c>
      <c r="E28" s="5" t="s">
        <v>35</v>
      </c>
      <c r="F28" s="6">
        <v>1450000</v>
      </c>
      <c r="G28" s="33"/>
    </row>
    <row r="29" spans="1:7" ht="24.75" customHeight="1" x14ac:dyDescent="0.25">
      <c r="A29" s="41"/>
      <c r="B29" s="45" t="s">
        <v>2</v>
      </c>
      <c r="C29" s="46"/>
      <c r="D29" s="46"/>
      <c r="E29" s="47"/>
      <c r="F29" s="6">
        <f>SUM(F22:F28)</f>
        <v>12943900</v>
      </c>
      <c r="G29" s="33"/>
    </row>
    <row r="30" spans="1:7" ht="24.75" customHeight="1" x14ac:dyDescent="0.25">
      <c r="A30" s="39" t="s">
        <v>13</v>
      </c>
      <c r="B30" s="22" t="s">
        <v>69</v>
      </c>
      <c r="C30" s="22" t="s">
        <v>70</v>
      </c>
      <c r="D30" s="22">
        <v>2022</v>
      </c>
      <c r="E30" s="22" t="s">
        <v>34</v>
      </c>
      <c r="F30" s="6">
        <v>2663720</v>
      </c>
      <c r="G30" s="33"/>
    </row>
    <row r="31" spans="1:7" ht="24.75" customHeight="1" x14ac:dyDescent="0.25">
      <c r="A31" s="40"/>
      <c r="B31" s="22" t="s">
        <v>71</v>
      </c>
      <c r="C31" s="22" t="s">
        <v>72</v>
      </c>
      <c r="D31" s="22">
        <v>2022</v>
      </c>
      <c r="E31" s="22" t="s">
        <v>34</v>
      </c>
      <c r="F31" s="6">
        <v>2325500</v>
      </c>
      <c r="G31" s="33"/>
    </row>
    <row r="32" spans="1:7" ht="24.75" customHeight="1" x14ac:dyDescent="0.25">
      <c r="A32" s="40"/>
      <c r="B32" s="22" t="s">
        <v>73</v>
      </c>
      <c r="C32" s="22" t="s">
        <v>74</v>
      </c>
      <c r="D32" s="22">
        <v>2022</v>
      </c>
      <c r="E32" s="22" t="s">
        <v>34</v>
      </c>
      <c r="F32" s="6">
        <v>1571660</v>
      </c>
      <c r="G32" s="33"/>
    </row>
    <row r="33" spans="1:7" ht="24.75" customHeight="1" x14ac:dyDescent="0.25">
      <c r="A33" s="40"/>
      <c r="B33" s="22" t="s">
        <v>75</v>
      </c>
      <c r="C33" s="22" t="s">
        <v>76</v>
      </c>
      <c r="D33" s="22">
        <v>2022</v>
      </c>
      <c r="E33" s="22" t="s">
        <v>34</v>
      </c>
      <c r="F33" s="6">
        <v>305700</v>
      </c>
      <c r="G33" s="33"/>
    </row>
    <row r="34" spans="1:7" ht="24.75" customHeight="1" x14ac:dyDescent="0.25">
      <c r="A34" s="40"/>
      <c r="B34" s="22" t="s">
        <v>77</v>
      </c>
      <c r="C34" s="22" t="s">
        <v>78</v>
      </c>
      <c r="D34" s="22">
        <v>2022</v>
      </c>
      <c r="E34" s="22" t="s">
        <v>35</v>
      </c>
      <c r="F34" s="6">
        <v>75620</v>
      </c>
      <c r="G34" s="33"/>
    </row>
    <row r="35" spans="1:7" ht="24.75" customHeight="1" x14ac:dyDescent="0.25">
      <c r="A35" s="41"/>
      <c r="B35" s="48" t="s">
        <v>2</v>
      </c>
      <c r="C35" s="48"/>
      <c r="D35" s="48"/>
      <c r="E35" s="48"/>
      <c r="F35" s="6">
        <f>SUM(F30:F34)</f>
        <v>6942200</v>
      </c>
      <c r="G35" s="33"/>
    </row>
    <row r="36" spans="1:7" ht="24.75" customHeight="1" x14ac:dyDescent="0.25">
      <c r="A36" s="39" t="s">
        <v>20</v>
      </c>
      <c r="B36" s="22" t="s">
        <v>94</v>
      </c>
      <c r="C36" s="22" t="s">
        <v>95</v>
      </c>
      <c r="D36" s="22">
        <v>2022</v>
      </c>
      <c r="E36" s="22" t="s">
        <v>34</v>
      </c>
      <c r="F36" s="6">
        <v>285600</v>
      </c>
      <c r="G36" s="33"/>
    </row>
    <row r="37" spans="1:7" ht="24.75" customHeight="1" x14ac:dyDescent="0.25">
      <c r="A37" s="41"/>
      <c r="B37" s="45" t="s">
        <v>2</v>
      </c>
      <c r="C37" s="46"/>
      <c r="D37" s="46"/>
      <c r="E37" s="47"/>
      <c r="F37" s="6">
        <f>SUM(F36)</f>
        <v>285600</v>
      </c>
      <c r="G37" s="33"/>
    </row>
    <row r="38" spans="1:7" ht="24.75" customHeight="1" x14ac:dyDescent="0.25">
      <c r="A38" s="39" t="s">
        <v>38</v>
      </c>
      <c r="B38" s="22" t="s">
        <v>107</v>
      </c>
      <c r="C38" s="22" t="s">
        <v>108</v>
      </c>
      <c r="D38" s="22">
        <v>2022</v>
      </c>
      <c r="E38" s="22" t="s">
        <v>34</v>
      </c>
      <c r="F38" s="6">
        <v>805380</v>
      </c>
      <c r="G38" s="33"/>
    </row>
    <row r="39" spans="1:7" ht="24.75" customHeight="1" x14ac:dyDescent="0.25">
      <c r="A39" s="41"/>
      <c r="B39" s="45" t="s">
        <v>2</v>
      </c>
      <c r="C39" s="46"/>
      <c r="D39" s="46"/>
      <c r="E39" s="47"/>
      <c r="F39" s="6">
        <f>SUM(F38)</f>
        <v>805380</v>
      </c>
      <c r="G39" s="33"/>
    </row>
    <row r="40" spans="1:7" ht="24.75" customHeight="1" x14ac:dyDescent="0.25">
      <c r="A40" s="39" t="s">
        <v>14</v>
      </c>
      <c r="B40" s="22" t="s">
        <v>117</v>
      </c>
      <c r="C40" s="22" t="s">
        <v>118</v>
      </c>
      <c r="D40" s="22">
        <v>2022</v>
      </c>
      <c r="E40" s="22" t="s">
        <v>34</v>
      </c>
      <c r="F40" s="6">
        <v>2529260</v>
      </c>
      <c r="G40" s="33"/>
    </row>
    <row r="41" spans="1:7" ht="24.75" customHeight="1" x14ac:dyDescent="0.25">
      <c r="A41" s="40"/>
      <c r="B41" s="22" t="s">
        <v>116</v>
      </c>
      <c r="C41" s="22" t="s">
        <v>119</v>
      </c>
      <c r="D41" s="22">
        <v>2022</v>
      </c>
      <c r="E41" s="22" t="s">
        <v>35</v>
      </c>
      <c r="F41" s="6">
        <v>1277020</v>
      </c>
      <c r="G41" s="33"/>
    </row>
    <row r="42" spans="1:7" ht="24.75" customHeight="1" x14ac:dyDescent="0.25">
      <c r="A42" s="40"/>
      <c r="B42" s="22" t="s">
        <v>120</v>
      </c>
      <c r="C42" s="22" t="s">
        <v>121</v>
      </c>
      <c r="D42" s="22">
        <v>2022</v>
      </c>
      <c r="E42" s="22" t="s">
        <v>34</v>
      </c>
      <c r="F42" s="6">
        <v>1113940</v>
      </c>
      <c r="G42" s="33"/>
    </row>
    <row r="43" spans="1:7" ht="24.75" customHeight="1" x14ac:dyDescent="0.25">
      <c r="A43" s="40"/>
      <c r="B43" s="22" t="s">
        <v>122</v>
      </c>
      <c r="C43" s="22" t="s">
        <v>123</v>
      </c>
      <c r="D43" s="22">
        <v>2022</v>
      </c>
      <c r="E43" s="22" t="s">
        <v>34</v>
      </c>
      <c r="F43" s="6">
        <v>649300</v>
      </c>
      <c r="G43" s="33"/>
    </row>
    <row r="44" spans="1:7" ht="24.75" customHeight="1" x14ac:dyDescent="0.25">
      <c r="A44" s="40"/>
      <c r="B44" s="22" t="s">
        <v>116</v>
      </c>
      <c r="C44" s="22" t="s">
        <v>126</v>
      </c>
      <c r="D44" s="22">
        <v>2022</v>
      </c>
      <c r="E44" s="22" t="s">
        <v>34</v>
      </c>
      <c r="F44" s="6">
        <v>2755080</v>
      </c>
      <c r="G44" s="33"/>
    </row>
    <row r="45" spans="1:7" ht="24.75" customHeight="1" x14ac:dyDescent="0.25">
      <c r="A45" s="40"/>
      <c r="B45" s="22" t="s">
        <v>127</v>
      </c>
      <c r="C45" s="22" t="s">
        <v>128</v>
      </c>
      <c r="D45" s="22">
        <v>2022</v>
      </c>
      <c r="E45" s="22" t="s">
        <v>34</v>
      </c>
      <c r="F45" s="6">
        <v>2597280</v>
      </c>
      <c r="G45" s="33"/>
    </row>
    <row r="46" spans="1:7" ht="24.75" customHeight="1" x14ac:dyDescent="0.25">
      <c r="A46" s="41"/>
      <c r="B46" s="19"/>
      <c r="C46" s="20"/>
      <c r="D46" s="20"/>
      <c r="E46" s="21"/>
      <c r="F46" s="6">
        <f>SUM(F40:F45)</f>
        <v>10921880</v>
      </c>
      <c r="G46" s="33"/>
    </row>
    <row r="47" spans="1:7" ht="24.75" customHeight="1" x14ac:dyDescent="0.25">
      <c r="A47" s="29" t="s">
        <v>102</v>
      </c>
      <c r="B47" s="22" t="s">
        <v>96</v>
      </c>
      <c r="C47" s="22" t="s">
        <v>97</v>
      </c>
      <c r="D47" s="22">
        <v>2022</v>
      </c>
      <c r="E47" s="22" t="s">
        <v>34</v>
      </c>
      <c r="F47" s="6">
        <v>681140</v>
      </c>
      <c r="G47" s="33"/>
    </row>
    <row r="48" spans="1:7" ht="24.75" customHeight="1" x14ac:dyDescent="0.25">
      <c r="A48" s="30"/>
      <c r="B48" s="22" t="s">
        <v>98</v>
      </c>
      <c r="C48" s="22" t="s">
        <v>99</v>
      </c>
      <c r="D48" s="22">
        <v>2022</v>
      </c>
      <c r="E48" s="22" t="s">
        <v>35</v>
      </c>
      <c r="F48" s="6">
        <v>661940</v>
      </c>
      <c r="G48" s="33"/>
    </row>
    <row r="49" spans="1:8" ht="24.75" customHeight="1" x14ac:dyDescent="0.25">
      <c r="A49" s="30"/>
      <c r="B49" s="22" t="s">
        <v>110</v>
      </c>
      <c r="C49" s="22" t="s">
        <v>111</v>
      </c>
      <c r="D49" s="22">
        <v>2022</v>
      </c>
      <c r="E49" s="22" t="s">
        <v>35</v>
      </c>
      <c r="F49" s="6">
        <v>1240920</v>
      </c>
      <c r="G49" s="33"/>
    </row>
    <row r="50" spans="1:8" ht="24.75" customHeight="1" x14ac:dyDescent="0.25">
      <c r="A50" s="30"/>
      <c r="B50" s="22" t="s">
        <v>110</v>
      </c>
      <c r="C50" s="22" t="s">
        <v>112</v>
      </c>
      <c r="D50" s="22">
        <v>2022</v>
      </c>
      <c r="E50" s="22" t="s">
        <v>34</v>
      </c>
      <c r="F50" s="6">
        <v>1300000</v>
      </c>
      <c r="G50" s="33"/>
    </row>
    <row r="51" spans="1:8" ht="24.75" customHeight="1" x14ac:dyDescent="0.25">
      <c r="A51" s="30"/>
      <c r="B51" s="22" t="s">
        <v>100</v>
      </c>
      <c r="C51" s="22" t="s">
        <v>113</v>
      </c>
      <c r="D51" s="22">
        <v>2022</v>
      </c>
      <c r="E51" s="22" t="s">
        <v>35</v>
      </c>
      <c r="F51" s="6">
        <v>3200579</v>
      </c>
      <c r="G51" s="33"/>
    </row>
    <row r="52" spans="1:8" ht="24.75" customHeight="1" x14ac:dyDescent="0.25">
      <c r="A52" s="30"/>
      <c r="B52" s="22" t="s">
        <v>100</v>
      </c>
      <c r="C52" s="22" t="s">
        <v>101</v>
      </c>
      <c r="D52" s="22">
        <v>2022</v>
      </c>
      <c r="E52" s="22" t="s">
        <v>34</v>
      </c>
      <c r="F52" s="6">
        <v>3850000</v>
      </c>
      <c r="G52" s="33"/>
    </row>
    <row r="53" spans="1:8" ht="24.75" customHeight="1" x14ac:dyDescent="0.25">
      <c r="A53" s="30"/>
      <c r="B53" s="22" t="s">
        <v>114</v>
      </c>
      <c r="C53" s="22" t="s">
        <v>115</v>
      </c>
      <c r="D53" s="22">
        <v>2022</v>
      </c>
      <c r="E53" s="22" t="s">
        <v>34</v>
      </c>
      <c r="F53" s="6">
        <v>5100000</v>
      </c>
      <c r="G53" s="33"/>
    </row>
    <row r="54" spans="1:8" ht="24.75" customHeight="1" x14ac:dyDescent="0.25">
      <c r="A54" s="31"/>
      <c r="B54" s="48" t="s">
        <v>2</v>
      </c>
      <c r="C54" s="48"/>
      <c r="D54" s="48"/>
      <c r="E54" s="48"/>
      <c r="F54" s="6">
        <f>SUM(F47:F53)</f>
        <v>16034579</v>
      </c>
      <c r="G54" s="34"/>
    </row>
    <row r="55" spans="1:8" ht="24.75" customHeight="1" x14ac:dyDescent="0.25">
      <c r="A55" s="36" t="s">
        <v>2</v>
      </c>
      <c r="B55" s="37"/>
      <c r="C55" s="37"/>
      <c r="D55" s="37"/>
      <c r="E55" s="38"/>
      <c r="F55" s="7">
        <f>F6+F9+F16+F19+F21+F29+F35+F37+F39+F46+F54</f>
        <v>66988984</v>
      </c>
      <c r="G55" s="27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</sheetData>
  <mergeCells count="23">
    <mergeCell ref="A17:A19"/>
    <mergeCell ref="B54:E54"/>
    <mergeCell ref="A20:A21"/>
    <mergeCell ref="A36:A37"/>
    <mergeCell ref="B37:E37"/>
    <mergeCell ref="A47:A54"/>
    <mergeCell ref="A40:A46"/>
    <mergeCell ref="A10:A16"/>
    <mergeCell ref="G4:G54"/>
    <mergeCell ref="A2:G2"/>
    <mergeCell ref="A55:E55"/>
    <mergeCell ref="A4:A6"/>
    <mergeCell ref="B6:E6"/>
    <mergeCell ref="A7:A9"/>
    <mergeCell ref="B9:E9"/>
    <mergeCell ref="A22:A29"/>
    <mergeCell ref="B29:E29"/>
    <mergeCell ref="A30:A35"/>
    <mergeCell ref="B35:E35"/>
    <mergeCell ref="B16:E16"/>
    <mergeCell ref="B21:E21"/>
    <mergeCell ref="B39:E39"/>
    <mergeCell ref="A38:A3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57"/>
  <sheetViews>
    <sheetView tabSelected="1" topLeftCell="A31" zoomScale="70" zoomScaleNormal="70" workbookViewId="0">
      <selection activeCell="G5" sqref="F5:G5"/>
    </sheetView>
  </sheetViews>
  <sheetFormatPr defaultColWidth="23" defaultRowHeight="20.25" x14ac:dyDescent="0.3"/>
  <cols>
    <col min="1" max="1" width="42.85546875" style="8" customWidth="1"/>
    <col min="2" max="2" width="41.42578125" style="8" customWidth="1"/>
    <col min="3" max="3" width="40" style="8" customWidth="1"/>
    <col min="4" max="16384" width="23" style="8"/>
  </cols>
  <sheetData>
    <row r="1" spans="1:4" x14ac:dyDescent="0.3">
      <c r="C1" s="2" t="s">
        <v>24</v>
      </c>
    </row>
    <row r="2" spans="1:4" ht="36.75" customHeight="1" x14ac:dyDescent="0.3">
      <c r="A2" s="49" t="s">
        <v>124</v>
      </c>
      <c r="B2" s="49"/>
      <c r="C2" s="49"/>
      <c r="D2" s="52"/>
    </row>
    <row r="3" spans="1:4" ht="29.25" customHeight="1" x14ac:dyDescent="0.3">
      <c r="A3" s="50" t="s">
        <v>3</v>
      </c>
      <c r="B3" s="9" t="s">
        <v>0</v>
      </c>
      <c r="C3" s="50" t="s">
        <v>47</v>
      </c>
      <c r="D3" s="50" t="s">
        <v>25</v>
      </c>
    </row>
    <row r="4" spans="1:4" ht="62.25" customHeight="1" x14ac:dyDescent="0.3">
      <c r="A4" s="50"/>
      <c r="B4" s="23" t="s">
        <v>37</v>
      </c>
      <c r="C4" s="50"/>
      <c r="D4" s="50"/>
    </row>
    <row r="5" spans="1:4" ht="22.5" customHeight="1" x14ac:dyDescent="0.3">
      <c r="A5" s="14" t="s">
        <v>16</v>
      </c>
      <c r="B5" s="13">
        <v>25000</v>
      </c>
      <c r="C5" s="26">
        <f>B5</f>
        <v>25000</v>
      </c>
      <c r="D5" s="51" t="s">
        <v>109</v>
      </c>
    </row>
    <row r="6" spans="1:4" ht="22.5" customHeight="1" x14ac:dyDescent="0.3">
      <c r="A6" s="14" t="s">
        <v>12</v>
      </c>
      <c r="B6" s="13">
        <v>25000</v>
      </c>
      <c r="C6" s="26">
        <f t="shared" ref="C6:C36" si="0">B6</f>
        <v>25000</v>
      </c>
      <c r="D6" s="51"/>
    </row>
    <row r="7" spans="1:4" ht="22.5" customHeight="1" x14ac:dyDescent="0.3">
      <c r="A7" s="15" t="s">
        <v>10</v>
      </c>
      <c r="B7" s="12">
        <v>12500</v>
      </c>
      <c r="C7" s="26">
        <f t="shared" si="0"/>
        <v>12500</v>
      </c>
      <c r="D7" s="51"/>
    </row>
    <row r="8" spans="1:4" ht="22.5" customHeight="1" x14ac:dyDescent="0.3">
      <c r="A8" s="15" t="s">
        <v>11</v>
      </c>
      <c r="B8" s="12">
        <f>10000</f>
        <v>10000</v>
      </c>
      <c r="C8" s="26">
        <f t="shared" si="0"/>
        <v>10000</v>
      </c>
      <c r="D8" s="51"/>
    </row>
    <row r="9" spans="1:4" ht="22.5" customHeight="1" x14ac:dyDescent="0.3">
      <c r="A9" s="14" t="s">
        <v>17</v>
      </c>
      <c r="B9" s="13">
        <v>10000</v>
      </c>
      <c r="C9" s="26">
        <f t="shared" si="0"/>
        <v>10000</v>
      </c>
      <c r="D9" s="51"/>
    </row>
    <row r="10" spans="1:4" ht="22.5" customHeight="1" x14ac:dyDescent="0.3">
      <c r="A10" s="14" t="s">
        <v>18</v>
      </c>
      <c r="B10" s="13">
        <v>11633</v>
      </c>
      <c r="C10" s="26">
        <f t="shared" si="0"/>
        <v>11633</v>
      </c>
      <c r="D10" s="51"/>
    </row>
    <row r="11" spans="1:4" ht="22.5" customHeight="1" x14ac:dyDescent="0.3">
      <c r="A11" s="14" t="s">
        <v>19</v>
      </c>
      <c r="B11" s="13">
        <v>5000</v>
      </c>
      <c r="C11" s="26">
        <f t="shared" si="0"/>
        <v>5000</v>
      </c>
      <c r="D11" s="51"/>
    </row>
    <row r="12" spans="1:4" ht="22.5" customHeight="1" x14ac:dyDescent="0.3">
      <c r="A12" s="14" t="s">
        <v>26</v>
      </c>
      <c r="B12" s="13">
        <v>2500</v>
      </c>
      <c r="C12" s="26">
        <f t="shared" si="0"/>
        <v>2500</v>
      </c>
      <c r="D12" s="51"/>
    </row>
    <row r="13" spans="1:4" ht="22.5" customHeight="1" x14ac:dyDescent="0.3">
      <c r="A13" s="14" t="s">
        <v>38</v>
      </c>
      <c r="B13" s="13">
        <v>18000</v>
      </c>
      <c r="C13" s="26">
        <f t="shared" si="0"/>
        <v>18000</v>
      </c>
      <c r="D13" s="51"/>
    </row>
    <row r="14" spans="1:4" ht="22.5" customHeight="1" x14ac:dyDescent="0.3">
      <c r="A14" s="15" t="s">
        <v>13</v>
      </c>
      <c r="B14" s="12">
        <f>4260+5000</f>
        <v>9260</v>
      </c>
      <c r="C14" s="26">
        <f>B14</f>
        <v>9260</v>
      </c>
      <c r="D14" s="51"/>
    </row>
    <row r="15" spans="1:4" ht="22.5" customHeight="1" x14ac:dyDescent="0.3">
      <c r="A15" s="15" t="s">
        <v>39</v>
      </c>
      <c r="B15" s="12">
        <f>7800+3000</f>
        <v>10800</v>
      </c>
      <c r="C15" s="26">
        <f>B15</f>
        <v>10800</v>
      </c>
      <c r="D15" s="51"/>
    </row>
    <row r="16" spans="1:4" ht="22.5" customHeight="1" x14ac:dyDescent="0.3">
      <c r="A16" s="14" t="s">
        <v>40</v>
      </c>
      <c r="B16" s="13">
        <v>13000</v>
      </c>
      <c r="C16" s="26">
        <f t="shared" si="0"/>
        <v>13000</v>
      </c>
      <c r="D16" s="51"/>
    </row>
    <row r="17" spans="1:4" ht="22.5" customHeight="1" x14ac:dyDescent="0.3">
      <c r="A17" s="14" t="s">
        <v>36</v>
      </c>
      <c r="B17" s="13">
        <v>1772</v>
      </c>
      <c r="C17" s="26">
        <f t="shared" si="0"/>
        <v>1772</v>
      </c>
      <c r="D17" s="51"/>
    </row>
    <row r="18" spans="1:4" ht="22.5" customHeight="1" x14ac:dyDescent="0.3">
      <c r="A18" s="15" t="s">
        <v>21</v>
      </c>
      <c r="B18" s="12">
        <v>8617</v>
      </c>
      <c r="C18" s="26">
        <f t="shared" si="0"/>
        <v>8617</v>
      </c>
      <c r="D18" s="51"/>
    </row>
    <row r="19" spans="1:4" ht="22.5" customHeight="1" x14ac:dyDescent="0.3">
      <c r="A19" s="14" t="s">
        <v>41</v>
      </c>
      <c r="B19" s="13">
        <f>2853+10000</f>
        <v>12853</v>
      </c>
      <c r="C19" s="26">
        <f>B19</f>
        <v>12853</v>
      </c>
      <c r="D19" s="51"/>
    </row>
    <row r="20" spans="1:4" ht="22.5" customHeight="1" x14ac:dyDescent="0.3">
      <c r="A20" s="15" t="s">
        <v>42</v>
      </c>
      <c r="B20" s="12">
        <f>3730+7000</f>
        <v>10730</v>
      </c>
      <c r="C20" s="26">
        <f>B20</f>
        <v>10730</v>
      </c>
      <c r="D20" s="51"/>
    </row>
    <row r="21" spans="1:4" ht="22.5" customHeight="1" x14ac:dyDescent="0.3">
      <c r="A21" s="14" t="s">
        <v>6</v>
      </c>
      <c r="B21" s="13">
        <v>13662</v>
      </c>
      <c r="C21" s="26">
        <f t="shared" si="0"/>
        <v>13662</v>
      </c>
      <c r="D21" s="51"/>
    </row>
    <row r="22" spans="1:4" ht="22.5" customHeight="1" x14ac:dyDescent="0.3">
      <c r="A22" s="14" t="s">
        <v>43</v>
      </c>
      <c r="B22" s="13">
        <v>13600</v>
      </c>
      <c r="C22" s="26">
        <f t="shared" si="0"/>
        <v>13600</v>
      </c>
      <c r="D22" s="51"/>
    </row>
    <row r="23" spans="1:4" ht="22.5" customHeight="1" x14ac:dyDescent="0.3">
      <c r="A23" s="14" t="s">
        <v>15</v>
      </c>
      <c r="B23" s="13">
        <v>20637</v>
      </c>
      <c r="C23" s="26">
        <f t="shared" si="0"/>
        <v>20637</v>
      </c>
      <c r="D23" s="51"/>
    </row>
    <row r="24" spans="1:4" ht="22.5" customHeight="1" x14ac:dyDescent="0.3">
      <c r="A24" s="14" t="s">
        <v>33</v>
      </c>
      <c r="B24" s="13">
        <v>11700</v>
      </c>
      <c r="C24" s="26">
        <f t="shared" si="0"/>
        <v>11700</v>
      </c>
      <c r="D24" s="51"/>
    </row>
    <row r="25" spans="1:4" ht="22.5" customHeight="1" x14ac:dyDescent="0.3">
      <c r="A25" s="14" t="s">
        <v>28</v>
      </c>
      <c r="B25" s="13">
        <v>10000</v>
      </c>
      <c r="C25" s="26">
        <f t="shared" si="0"/>
        <v>10000</v>
      </c>
      <c r="D25" s="51"/>
    </row>
    <row r="26" spans="1:4" ht="22.5" customHeight="1" x14ac:dyDescent="0.3">
      <c r="A26" s="15" t="s">
        <v>27</v>
      </c>
      <c r="B26" s="12">
        <v>5000</v>
      </c>
      <c r="C26" s="26">
        <f t="shared" si="0"/>
        <v>5000</v>
      </c>
      <c r="D26" s="51"/>
    </row>
    <row r="27" spans="1:4" ht="22.5" customHeight="1" x14ac:dyDescent="0.3">
      <c r="A27" s="14" t="s">
        <v>44</v>
      </c>
      <c r="B27" s="13">
        <v>9500</v>
      </c>
      <c r="C27" s="26">
        <f t="shared" si="0"/>
        <v>9500</v>
      </c>
      <c r="D27" s="51"/>
    </row>
    <row r="28" spans="1:4" ht="22.5" customHeight="1" x14ac:dyDescent="0.3">
      <c r="A28" s="15" t="s">
        <v>8</v>
      </c>
      <c r="B28" s="12">
        <v>18056</v>
      </c>
      <c r="C28" s="26">
        <f t="shared" si="0"/>
        <v>18056</v>
      </c>
      <c r="D28" s="51"/>
    </row>
    <row r="29" spans="1:4" ht="22.5" customHeight="1" x14ac:dyDescent="0.3">
      <c r="A29" s="15" t="s">
        <v>7</v>
      </c>
      <c r="B29" s="12">
        <v>14811</v>
      </c>
      <c r="C29" s="26">
        <f t="shared" si="0"/>
        <v>14811</v>
      </c>
      <c r="D29" s="51"/>
    </row>
    <row r="30" spans="1:4" ht="22.5" customHeight="1" x14ac:dyDescent="0.3">
      <c r="A30" s="15" t="s">
        <v>45</v>
      </c>
      <c r="B30" s="12">
        <v>19067</v>
      </c>
      <c r="C30" s="26">
        <f t="shared" si="0"/>
        <v>19067</v>
      </c>
      <c r="D30" s="51"/>
    </row>
    <row r="31" spans="1:4" ht="22.5" customHeight="1" x14ac:dyDescent="0.3">
      <c r="A31" s="14" t="s">
        <v>9</v>
      </c>
      <c r="B31" s="13">
        <v>10000</v>
      </c>
      <c r="C31" s="26">
        <f t="shared" si="0"/>
        <v>10000</v>
      </c>
      <c r="D31" s="51"/>
    </row>
    <row r="32" spans="1:4" ht="22.5" customHeight="1" x14ac:dyDescent="0.3">
      <c r="A32" s="14" t="s">
        <v>20</v>
      </c>
      <c r="B32" s="13">
        <v>6306</v>
      </c>
      <c r="C32" s="26">
        <f t="shared" si="0"/>
        <v>6306</v>
      </c>
      <c r="D32" s="51"/>
    </row>
    <row r="33" spans="1:4" ht="22.5" customHeight="1" x14ac:dyDescent="0.3">
      <c r="A33" s="14" t="s">
        <v>14</v>
      </c>
      <c r="B33" s="13">
        <v>19343</v>
      </c>
      <c r="C33" s="26">
        <f t="shared" si="0"/>
        <v>19343</v>
      </c>
      <c r="D33" s="51"/>
    </row>
    <row r="34" spans="1:4" ht="22.5" customHeight="1" x14ac:dyDescent="0.3">
      <c r="A34" s="14" t="s">
        <v>5</v>
      </c>
      <c r="B34" s="13">
        <v>2209</v>
      </c>
      <c r="C34" s="26">
        <f t="shared" si="0"/>
        <v>2209</v>
      </c>
      <c r="D34" s="51"/>
    </row>
    <row r="35" spans="1:4" ht="22.5" customHeight="1" x14ac:dyDescent="0.3">
      <c r="A35" s="14" t="s">
        <v>4</v>
      </c>
      <c r="B35" s="13">
        <v>3179</v>
      </c>
      <c r="C35" s="26">
        <f t="shared" si="0"/>
        <v>3179</v>
      </c>
      <c r="D35" s="51"/>
    </row>
    <row r="36" spans="1:4" ht="22.5" customHeight="1" x14ac:dyDescent="0.3">
      <c r="A36" s="14" t="s">
        <v>46</v>
      </c>
      <c r="B36" s="13">
        <v>1436</v>
      </c>
      <c r="C36" s="26">
        <f t="shared" si="0"/>
        <v>1436</v>
      </c>
      <c r="D36" s="51"/>
    </row>
    <row r="37" spans="1:4" ht="24" customHeight="1" x14ac:dyDescent="0.3">
      <c r="A37" s="10" t="s">
        <v>1</v>
      </c>
      <c r="B37" s="11">
        <f>SUM(B5:B36)</f>
        <v>365171</v>
      </c>
      <c r="C37" s="28">
        <f>SUM(C5:C36)</f>
        <v>365171</v>
      </c>
      <c r="D37" s="51"/>
    </row>
    <row r="38" spans="1:4" x14ac:dyDescent="0.3">
      <c r="D38" s="24"/>
    </row>
    <row r="39" spans="1:4" x14ac:dyDescent="0.3">
      <c r="D39" s="24"/>
    </row>
    <row r="40" spans="1:4" x14ac:dyDescent="0.3">
      <c r="D40" s="24"/>
    </row>
    <row r="41" spans="1:4" x14ac:dyDescent="0.3">
      <c r="D41" s="24"/>
    </row>
    <row r="42" spans="1:4" x14ac:dyDescent="0.3">
      <c r="D42" s="24"/>
    </row>
    <row r="43" spans="1:4" x14ac:dyDescent="0.3">
      <c r="D43" s="24"/>
    </row>
    <row r="44" spans="1:4" x14ac:dyDescent="0.3">
      <c r="D44" s="24"/>
    </row>
    <row r="45" spans="1:4" x14ac:dyDescent="0.3">
      <c r="D45" s="24"/>
    </row>
    <row r="46" spans="1:4" x14ac:dyDescent="0.3">
      <c r="D46" s="24"/>
    </row>
    <row r="47" spans="1:4" x14ac:dyDescent="0.3">
      <c r="D47" s="24"/>
    </row>
    <row r="48" spans="1:4" x14ac:dyDescent="0.3">
      <c r="D48" s="24"/>
    </row>
    <row r="49" spans="4:4" x14ac:dyDescent="0.3">
      <c r="D49" s="24"/>
    </row>
    <row r="50" spans="4:4" x14ac:dyDescent="0.3">
      <c r="D50" s="24"/>
    </row>
    <row r="51" spans="4:4" x14ac:dyDescent="0.3">
      <c r="D51" s="24"/>
    </row>
    <row r="52" spans="4:4" x14ac:dyDescent="0.3">
      <c r="D52" s="24"/>
    </row>
    <row r="53" spans="4:4" x14ac:dyDescent="0.3">
      <c r="D53" s="24"/>
    </row>
    <row r="54" spans="4:4" x14ac:dyDescent="0.3">
      <c r="D54" s="25"/>
    </row>
    <row r="55" spans="4:4" x14ac:dyDescent="0.3">
      <c r="D55" s="25"/>
    </row>
    <row r="56" spans="4:4" x14ac:dyDescent="0.3">
      <c r="D56" s="25"/>
    </row>
    <row r="57" spans="4:4" x14ac:dyDescent="0.3">
      <c r="D57" s="25"/>
    </row>
  </sheetData>
  <mergeCells count="5">
    <mergeCell ref="A2:C2"/>
    <mergeCell ref="A3:A4"/>
    <mergeCell ref="C3:C4"/>
    <mergeCell ref="D5:D37"/>
    <mergeCell ref="D3:D4"/>
  </mergeCells>
  <printOptions horizontalCentered="1" verticalCentered="1"/>
  <pageMargins left="0" right="0" top="0" bottom="0" header="0" footer="0"/>
  <pageSetup paperSize="9" scale="66" orientation="landscape" r:id="rId1"/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ARPA ELÜS</vt:lpstr>
      <vt:lpstr>İTHAL-YERLİ ARPA </vt:lpstr>
      <vt:lpstr>'ARPA ELÜS'!Yazdırma_Alanı</vt:lpstr>
      <vt:lpstr>'İTHAL-YERLİ ARPA '!Yazdırma_Alanı</vt:lpstr>
      <vt:lpstr>'ARPA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2022-10-14T15:42:07Z</dcterms:modified>
</cp:coreProperties>
</file>